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ЛЬЯ СЕРГЕЕВИЧ\КАЛУГА!!!\"/>
    </mc:Choice>
  </mc:AlternateContent>
  <bookViews>
    <workbookView xWindow="0" yWindow="0" windowWidth="21600" windowHeight="9600" tabRatio="352"/>
  </bookViews>
  <sheets>
    <sheet name="Сведения о независимой оценке" sheetId="1" r:id="rId1"/>
  </sheets>
  <definedNames>
    <definedName name="_xlnm._FilterDatabase" localSheetId="0" hidden="1">'Сведения о независимой оценке'!$A$11:$W$11</definedName>
  </definedNames>
  <calcPr calcId="162913"/>
</workbook>
</file>

<file path=xl/calcChain.xml><?xml version="1.0" encoding="utf-8"?>
<calcChain xmlns="http://schemas.openxmlformats.org/spreadsheetml/2006/main">
  <c r="C11" i="1" l="1"/>
  <c r="O11" i="1" l="1"/>
  <c r="L23" i="1"/>
  <c r="H21" i="1"/>
  <c r="H18" i="1"/>
  <c r="P13" i="1" l="1"/>
  <c r="P12" i="1"/>
  <c r="H13" i="1"/>
  <c r="H12" i="1"/>
  <c r="T13" i="1"/>
  <c r="T12" i="1"/>
  <c r="L13" i="1"/>
  <c r="L12" i="1"/>
  <c r="D13" i="1"/>
  <c r="C13" i="1" s="1"/>
  <c r="D12" i="1"/>
  <c r="C12" i="1" l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14" i="1"/>
  <c r="H15" i="1"/>
  <c r="H16" i="1"/>
  <c r="H17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14" i="1"/>
  <c r="D15" i="1" l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14" i="1"/>
  <c r="C14" i="1" s="1"/>
  <c r="C25" i="1" l="1"/>
  <c r="D11" i="1"/>
  <c r="F11" i="1"/>
  <c r="G11" i="1"/>
  <c r="I11" i="1"/>
  <c r="J11" i="1"/>
  <c r="K11" i="1"/>
  <c r="M11" i="1"/>
  <c r="N11" i="1"/>
  <c r="Q11" i="1"/>
  <c r="R11" i="1"/>
  <c r="S11" i="1"/>
  <c r="U11" i="1"/>
  <c r="V11" i="1"/>
  <c r="W11" i="1"/>
  <c r="E11" i="1"/>
  <c r="T11" i="1" l="1"/>
  <c r="P11" i="1"/>
  <c r="L11" i="1"/>
  <c r="H11" i="1"/>
</calcChain>
</file>

<file path=xl/sharedStrings.xml><?xml version="1.0" encoding="utf-8"?>
<sst xmlns="http://schemas.openxmlformats.org/spreadsheetml/2006/main" count="63" uniqueCount="59">
  <si>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</si>
  <si>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</si>
  <si>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</si>
  <si>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</si>
  <si>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</si>
  <si>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</si>
  <si>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</si>
  <si>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Показатели</t>
  </si>
  <si>
    <t>По совокупности учреждений, включенных в перечень организаций, подлежащих независимой оценке</t>
  </si>
  <si>
    <t>Государственное бюджетное учреждение Калужской области «Калужский областной социально-реабилитационный центр для несовершеннолетних  «Муромцево»</t>
  </si>
  <si>
    <t>Государственное бюджетное учреждение Калужской области «Калужский областной социально-реабилитационный центр для несовершеннолетних «Детство»</t>
  </si>
  <si>
    <t>Государственное бюджетное учреждение Калужской области «Калужский социально-реабилитационный центр для несовершеннолетних  «Надежда»</t>
  </si>
  <si>
    <t>Государственное бюджетное учреждение Калужской области «Калужский социальный приют для детей и подростков «Мечта»</t>
  </si>
  <si>
    <t>Государственное бюджетное учреждение Калужской области «Социально-реабилитационный центр для несовершеннолетних «Радуга»</t>
  </si>
  <si>
    <t>Государственное бюджетное учреждение Калужской области «Центр социальной помощи семье и детям «Родник»</t>
  </si>
  <si>
    <t>Государственное бюджетное учреждение Калужской области «Мещовский социально-реабилитационный центр для несовершеннолетних»</t>
  </si>
  <si>
    <t>Государственное бюджетное учреждение Калужской области «Калужский реабилитационный центр для детей и подростков с ограниченными возможностями «Доброта»</t>
  </si>
  <si>
    <t>Государственное бюджетное учреждение Калужской области «Обнинский центр социальной помощи семье и детям «Милосердие»</t>
  </si>
  <si>
    <t>Государственное бюджетное учреждение Калужской области «Обнинский реабилитационный центр для детей и подростков с ограниченными возможностями «Доверие»</t>
  </si>
  <si>
    <t>Государственное бюджетное учреждение Калужской области «Боровский центр социальной помощи семье и детям «Гармония»</t>
  </si>
  <si>
    <t>Государственное бюджетное учреждение Калужской области «Думиничский центр социальной помощи семье и детям»</t>
  </si>
  <si>
    <t>Государственное бюджетное учреждение Калужской области «Социально-реабилитационный центр для несовершеннолетних «Ровесник»</t>
  </si>
  <si>
    <t>Государственное бюджетное учреждение Калужской области «Центр социальной помощи семье и детям «Чайка»</t>
  </si>
  <si>
    <t>Государственное бюджетное учреждение Калужской области «Социально-реабилитационный центр для несовершеннолетних «Черемушки»</t>
  </si>
  <si>
    <t xml:space="preserve"> Государственное бюджетное учреждение Калужской области «Социально-реабилитационный центр для несовершеннолетних  «Лучики надежды»</t>
  </si>
  <si>
    <t>Государственное бюджетное учреждение Калужской области «Кировский центр социальной помощи семье и детям «Паруса надежды»</t>
  </si>
  <si>
    <t>Государственное казенное учреждение Калужской области «Центр психолого-педагогической, медицинской и социальной помощи «Содействие»</t>
  </si>
  <si>
    <t>Государственное автономное учреждение Калужской области «Центр постинтернатного сопровождения «Расправь крылья!»</t>
  </si>
  <si>
    <t>Государственное бюджетное учреждение Калужской области «Центр содействия семейному воспитанию «Берега»</t>
  </si>
  <si>
    <t xml:space="preserve">I. Показатели, характеризующие открытость и доступность информации об организации (учреждении) </t>
  </si>
  <si>
    <t>Значание показателя, характеризующего критерий I (K1)</t>
  </si>
  <si>
    <r>
      <t>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 размещения</t>
    </r>
    <r>
      <rPr>
        <i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установленным нормативными правовыми актами</t>
    </r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</si>
  <si>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</si>
  <si>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Доля получателей услуг, удовлетворенных открытостью, полнотой и доступностью информации о деятельности организации социальной сферы</t>
  </si>
  <si>
    <t>II. Показатели, характеризующие комфортность условий предоставления услуг, в том числе время ожидания предоставления услуг</t>
  </si>
  <si>
    <t>Обеспечение в организации социальной сферы комфортных условий предоставления услуг</t>
  </si>
  <si>
    <t>Время ожидания предоставления услуги (среднее время ожидания и своевременность предоставления услуги)</t>
  </si>
  <si>
    <t>Доля получателей услуг, удовлетворенных комфортностью условий предоставления услуг организацией социальной сферы</t>
  </si>
  <si>
    <t>III. Показатели, характеризующие доступность услуг для инвалидов</t>
  </si>
  <si>
    <r>
      <t>Оборудование помещений организации социальной сферы и прилегающей к ней территории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с учетом доступности для инвалидов</t>
    </r>
  </si>
  <si>
    <t xml:space="preserve">Обеспечение в организации социальной сферы условий доступности, позволяющих инвалидам получать услуги наравне с другими </t>
  </si>
  <si>
    <t xml:space="preserve">Доля получателей услуг, удовлетворенных доступностью услуг для инвалидов </t>
  </si>
  <si>
    <t>IV. Показатели, характеризующие доброжелательность, вежливость работников организации социальной сферы</t>
  </si>
  <si>
    <t>Доля получателей услуг, удовлетворенных доброжелательностью, вежливостью работников организации социальнй сферы, обеспечивающих первичный контакт и информирование получателя услуги при непосредсьтвенном обращении в организацию социальной сферы</t>
  </si>
  <si>
    <t>Доля получателей услуг, удовлетворенных доброжелательностью, вежливостью работников организациисоциальной сферы, обеспечивающих непосредственное оказание услуги ри обращении в организацию социальной сферы</t>
  </si>
  <si>
    <t xml:space="preserve"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</si>
  <si>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V. Показатели, характеризующие удовлетворенность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</si>
  <si>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</t>
  </si>
  <si>
    <t>Доля получателей услуг, удовлетворенных организационными условиями оказания услуг</t>
  </si>
  <si>
    <t>Доля получателей услуг, удовлетворенных в целом условиями оказания услуг в организации социальной сферы</t>
  </si>
  <si>
    <t>Значание показателя, характеризующего критерий II (K2)</t>
  </si>
  <si>
    <t>Значание показателя, характеризующего критерий III (K3)</t>
  </si>
  <si>
    <t>Значание показателя, характеризующего критерий IV (K4)</t>
  </si>
  <si>
    <t>Значание показателя, характеризующего критерий V (K5)</t>
  </si>
  <si>
    <t>Значение показателя оценки качества условий оказания услуг</t>
  </si>
  <si>
    <r>
      <t xml:space="preserve">Государственное бюджетное учреждение Калужской области «Калужский областной центр социальной помощи семье и детям </t>
    </r>
    <r>
      <rPr>
        <b/>
        <sz val="12"/>
        <color indexed="8"/>
        <rFont val="Times New Roman"/>
        <family val="1"/>
        <charset val="204"/>
      </rPr>
      <t>«</t>
    </r>
    <r>
      <rPr>
        <sz val="12"/>
        <color indexed="8"/>
        <rFont val="Times New Roman"/>
        <family val="1"/>
        <charset val="204"/>
      </rPr>
      <t>Доверие</t>
    </r>
    <r>
      <rPr>
        <b/>
        <sz val="12"/>
        <color indexed="8"/>
        <rFont val="Times New Roman"/>
        <family val="1"/>
        <charset val="204"/>
      </rPr>
      <t>»</t>
    </r>
  </si>
  <si>
    <t>август 2019 год</t>
  </si>
  <si>
    <t>социальные услуги в сфере социального обслуживания</t>
  </si>
  <si>
    <t xml:space="preserve">государственные бюджетные учреждения, государственные автономные учреждения, государственные казенные учреждения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</si>
</sst>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right" wrapText="1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6" borderId="0" xfId="0" applyFont="1" applyFill="1"/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oblkaluga.ru/sub/minsocial/podvuch/poghylye/bom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workbookViewId="0">
      <selection activeCell="A33" sqref="A33"/>
    </sheetView>
  </sheetViews>
  <sheetFormatPr defaultColWidth="17.140625" defaultRowHeight="15.75" customHeight="1" x14ac:dyDescent="0.25"/>
  <cols>
    <col min="1" max="1" width="7.7109375" style="10" customWidth="1"/>
    <col min="2" max="2" width="55.7109375" style="10" customWidth="1"/>
    <col min="3" max="23" width="20.7109375" style="10" customWidth="1"/>
    <col min="24" max="16384" width="17.140625" style="10"/>
  </cols>
  <sheetData>
    <row r="1" spans="1:23" s="32" customFormat="1" ht="24.95" customHeight="1" x14ac:dyDescent="0.3">
      <c r="A1" s="26" t="s">
        <v>0</v>
      </c>
      <c r="B1" s="26"/>
      <c r="C1" s="26"/>
      <c r="D1" s="26"/>
    </row>
    <row r="2" spans="1:23" ht="15.75" customHeight="1" x14ac:dyDescent="0.25">
      <c r="A2" s="24" t="s">
        <v>1</v>
      </c>
      <c r="B2" s="24"/>
      <c r="C2" s="25" t="s">
        <v>58</v>
      </c>
    </row>
    <row r="3" spans="1:23" ht="15.75" customHeight="1" x14ac:dyDescent="0.25">
      <c r="A3" s="24" t="s">
        <v>2</v>
      </c>
      <c r="B3" s="24"/>
      <c r="C3" s="25" t="s">
        <v>57</v>
      </c>
    </row>
    <row r="4" spans="1:23" ht="15.75" customHeight="1" x14ac:dyDescent="0.25">
      <c r="A4" s="24" t="s">
        <v>3</v>
      </c>
      <c r="B4" s="24"/>
      <c r="C4" s="11" t="s">
        <v>56</v>
      </c>
    </row>
    <row r="6" spans="1:23" s="11" customFormat="1" ht="15.75" customHeight="1" x14ac:dyDescent="0.25">
      <c r="A6" s="27" t="s">
        <v>4</v>
      </c>
      <c r="B6" s="27"/>
      <c r="C6" s="27"/>
    </row>
    <row r="7" spans="1:23" ht="22.5" customHeight="1" x14ac:dyDescent="0.25">
      <c r="A7" s="3" t="s">
        <v>5</v>
      </c>
      <c r="B7" s="3" t="s">
        <v>6</v>
      </c>
      <c r="C7" s="2"/>
      <c r="D7" s="21"/>
      <c r="E7" s="22"/>
      <c r="F7" s="22"/>
      <c r="G7" s="23"/>
      <c r="H7" s="21"/>
      <c r="I7" s="22"/>
      <c r="J7" s="22"/>
      <c r="K7" s="23"/>
      <c r="L7" s="21"/>
      <c r="M7" s="22"/>
      <c r="N7" s="22"/>
      <c r="O7" s="23"/>
      <c r="P7" s="21"/>
      <c r="Q7" s="22"/>
      <c r="R7" s="22"/>
      <c r="S7" s="23"/>
      <c r="T7" s="21"/>
      <c r="U7" s="22"/>
      <c r="V7" s="22"/>
      <c r="W7" s="23"/>
    </row>
    <row r="8" spans="1:23" ht="36.75" customHeight="1" x14ac:dyDescent="0.25">
      <c r="A8" s="3"/>
      <c r="B8" s="3"/>
      <c r="C8" s="18" t="s">
        <v>54</v>
      </c>
      <c r="D8" s="8" t="s">
        <v>29</v>
      </c>
      <c r="E8" s="8"/>
      <c r="F8" s="8"/>
      <c r="G8" s="8"/>
      <c r="H8" s="8" t="s">
        <v>34</v>
      </c>
      <c r="I8" s="8"/>
      <c r="J8" s="8"/>
      <c r="K8" s="8"/>
      <c r="L8" s="8" t="s">
        <v>38</v>
      </c>
      <c r="M8" s="8"/>
      <c r="N8" s="8"/>
      <c r="O8" s="8"/>
      <c r="P8" s="8" t="s">
        <v>42</v>
      </c>
      <c r="Q8" s="8"/>
      <c r="R8" s="8"/>
      <c r="S8" s="8"/>
      <c r="T8" s="8" t="s">
        <v>46</v>
      </c>
      <c r="U8" s="8"/>
      <c r="V8" s="8"/>
      <c r="W8" s="8"/>
    </row>
    <row r="9" spans="1:23" ht="30.75" customHeight="1" x14ac:dyDescent="0.25">
      <c r="A9" s="3"/>
      <c r="B9" s="3"/>
      <c r="C9" s="19"/>
      <c r="D9" s="4" t="s">
        <v>7</v>
      </c>
      <c r="E9" s="5"/>
      <c r="F9" s="5"/>
      <c r="G9" s="6"/>
      <c r="H9" s="7" t="s">
        <v>7</v>
      </c>
      <c r="I9" s="7"/>
      <c r="J9" s="7"/>
      <c r="K9" s="7"/>
      <c r="L9" s="7" t="s">
        <v>7</v>
      </c>
      <c r="M9" s="7"/>
      <c r="N9" s="7"/>
      <c r="O9" s="7"/>
      <c r="P9" s="7" t="s">
        <v>7</v>
      </c>
      <c r="Q9" s="7"/>
      <c r="R9" s="7"/>
      <c r="S9" s="7"/>
      <c r="T9" s="7" t="s">
        <v>7</v>
      </c>
      <c r="U9" s="7"/>
      <c r="V9" s="7"/>
      <c r="W9" s="7"/>
    </row>
    <row r="10" spans="1:23" ht="243.75" customHeight="1" x14ac:dyDescent="0.25">
      <c r="A10" s="3"/>
      <c r="B10" s="3"/>
      <c r="C10" s="20"/>
      <c r="D10" s="1" t="s">
        <v>30</v>
      </c>
      <c r="E10" s="12" t="s">
        <v>31</v>
      </c>
      <c r="F10" s="12" t="s">
        <v>32</v>
      </c>
      <c r="G10" s="12" t="s">
        <v>33</v>
      </c>
      <c r="H10" s="1" t="s">
        <v>50</v>
      </c>
      <c r="I10" s="13" t="s">
        <v>35</v>
      </c>
      <c r="J10" s="12" t="s">
        <v>36</v>
      </c>
      <c r="K10" s="12" t="s">
        <v>37</v>
      </c>
      <c r="L10" s="1" t="s">
        <v>51</v>
      </c>
      <c r="M10" s="12" t="s">
        <v>39</v>
      </c>
      <c r="N10" s="12" t="s">
        <v>40</v>
      </c>
      <c r="O10" s="12" t="s">
        <v>41</v>
      </c>
      <c r="P10" s="1" t="s">
        <v>52</v>
      </c>
      <c r="Q10" s="12" t="s">
        <v>43</v>
      </c>
      <c r="R10" s="12" t="s">
        <v>44</v>
      </c>
      <c r="S10" s="12" t="s">
        <v>45</v>
      </c>
      <c r="T10" s="1" t="s">
        <v>53</v>
      </c>
      <c r="U10" s="12" t="s">
        <v>47</v>
      </c>
      <c r="V10" s="12" t="s">
        <v>48</v>
      </c>
      <c r="W10" s="12" t="s">
        <v>49</v>
      </c>
    </row>
    <row r="11" spans="1:23" ht="47.25" customHeight="1" x14ac:dyDescent="0.25">
      <c r="A11" s="28"/>
      <c r="B11" s="29" t="s">
        <v>8</v>
      </c>
      <c r="C11" s="30">
        <f>SUM(D11+H11+L11+P11+T11)/5</f>
        <v>90.002095238095237</v>
      </c>
      <c r="D11" s="30">
        <f>AVERAGE(D12:D32)</f>
        <v>89.387142857142862</v>
      </c>
      <c r="E11" s="31">
        <f>AVERAGE(E12:E32)</f>
        <v>88.223809523809521</v>
      </c>
      <c r="F11" s="31">
        <f t="shared" ref="F11:W11" si="0">AVERAGE(F12:F32)</f>
        <v>78.095238095238102</v>
      </c>
      <c r="G11" s="31">
        <f t="shared" si="0"/>
        <v>98.728571428571442</v>
      </c>
      <c r="H11" s="30">
        <f t="shared" ref="H11:H13" si="1">0.3*I11+0.4*J11+0.3*K11</f>
        <v>97.799047619047627</v>
      </c>
      <c r="I11" s="31">
        <f t="shared" si="0"/>
        <v>98.409523809523805</v>
      </c>
      <c r="J11" s="31">
        <f t="shared" si="0"/>
        <v>98.447619047619057</v>
      </c>
      <c r="K11" s="31">
        <f t="shared" si="0"/>
        <v>96.323809523809544</v>
      </c>
      <c r="L11" s="30">
        <f t="shared" ref="L11:L13" si="2">0.3*M11+0.4*N11+0.3*O11</f>
        <v>65.093333333333334</v>
      </c>
      <c r="M11" s="31">
        <f t="shared" si="0"/>
        <v>46.347619047619048</v>
      </c>
      <c r="N11" s="31">
        <f t="shared" si="0"/>
        <v>56.347619047619048</v>
      </c>
      <c r="O11" s="31">
        <f t="shared" si="0"/>
        <v>95.5</v>
      </c>
      <c r="P11" s="30">
        <f t="shared" ref="P11:P13" si="3">0.4*Q11+0.4*R11+0.2*S11</f>
        <v>99.134285714285724</v>
      </c>
      <c r="Q11" s="31">
        <f t="shared" si="0"/>
        <v>99.17619047619047</v>
      </c>
      <c r="R11" s="31">
        <f t="shared" si="0"/>
        <v>99.166666666666671</v>
      </c>
      <c r="S11" s="31">
        <f t="shared" si="0"/>
        <v>98.985714285714295</v>
      </c>
      <c r="T11" s="30">
        <f t="shared" ref="T11:T13" si="4">0.3*U11+0.2*V11+0.5*W11</f>
        <v>98.596666666666664</v>
      </c>
      <c r="U11" s="31">
        <f t="shared" si="0"/>
        <v>98.05714285714285</v>
      </c>
      <c r="V11" s="31">
        <f t="shared" si="0"/>
        <v>97.64761904761906</v>
      </c>
      <c r="W11" s="31">
        <f t="shared" si="0"/>
        <v>99.300000000000011</v>
      </c>
    </row>
    <row r="12" spans="1:23" ht="65.099999999999994" customHeight="1" x14ac:dyDescent="0.25">
      <c r="A12" s="16">
        <v>1</v>
      </c>
      <c r="B12" s="17" t="s">
        <v>55</v>
      </c>
      <c r="C12" s="14">
        <f>SUM(D12+H12+L12+P12+T12)/5</f>
        <v>90.474000000000004</v>
      </c>
      <c r="D12" s="14">
        <f>0.3*E12+0.3*F12+0.4*G12</f>
        <v>88.1</v>
      </c>
      <c r="E12" s="15">
        <v>80.599999999999994</v>
      </c>
      <c r="F12" s="15">
        <v>80</v>
      </c>
      <c r="G12" s="15">
        <v>99.8</v>
      </c>
      <c r="H12" s="14">
        <f>0.3*I12+0.4*J12+0.3*K12</f>
        <v>99.13</v>
      </c>
      <c r="I12" s="15">
        <v>100</v>
      </c>
      <c r="J12" s="15">
        <v>99.7</v>
      </c>
      <c r="K12" s="15">
        <v>97.5</v>
      </c>
      <c r="L12" s="14">
        <f>0.3*M12+0.4*N12+0.3*O12</f>
        <v>66</v>
      </c>
      <c r="M12" s="15">
        <v>40</v>
      </c>
      <c r="N12" s="15">
        <v>60</v>
      </c>
      <c r="O12" s="15">
        <v>100</v>
      </c>
      <c r="P12" s="14">
        <f>0.4*Q12+0.4*R12+0.2*S12</f>
        <v>99.440000000000012</v>
      </c>
      <c r="Q12" s="15">
        <v>99.4</v>
      </c>
      <c r="R12" s="15">
        <v>99.4</v>
      </c>
      <c r="S12" s="15">
        <v>99.6</v>
      </c>
      <c r="T12" s="14">
        <f>0.3*U12+0.2*V12+0.5*W12</f>
        <v>99.7</v>
      </c>
      <c r="U12" s="15">
        <v>99.4</v>
      </c>
      <c r="V12" s="15">
        <v>99.4</v>
      </c>
      <c r="W12" s="15">
        <v>100</v>
      </c>
    </row>
    <row r="13" spans="1:23" ht="65.099999999999994" customHeight="1" x14ac:dyDescent="0.25">
      <c r="A13" s="16">
        <v>2</v>
      </c>
      <c r="B13" s="17" t="s">
        <v>9</v>
      </c>
      <c r="C13" s="14">
        <f>SUM(D13+H13+L13+P13+T13)/5</f>
        <v>89.006</v>
      </c>
      <c r="D13" s="14">
        <f>0.3*E13+0.3*F13+0.4*G13</f>
        <v>88.179999999999993</v>
      </c>
      <c r="E13" s="15">
        <v>80.599999999999994</v>
      </c>
      <c r="F13" s="15">
        <v>80</v>
      </c>
      <c r="G13" s="15">
        <v>100</v>
      </c>
      <c r="H13" s="14">
        <f>0.3*I13+0.4*J13+0.3*K13</f>
        <v>99.85</v>
      </c>
      <c r="I13" s="15">
        <v>100</v>
      </c>
      <c r="J13" s="15">
        <v>100</v>
      </c>
      <c r="K13" s="15">
        <v>99.5</v>
      </c>
      <c r="L13" s="14">
        <f>0.3*M13+0.4*N13+0.3*O13</f>
        <v>57</v>
      </c>
      <c r="M13" s="15">
        <v>20</v>
      </c>
      <c r="N13" s="15">
        <v>60</v>
      </c>
      <c r="O13" s="15">
        <v>90</v>
      </c>
      <c r="P13" s="14">
        <f>0.4*Q13+0.4*R13+0.2*S13</f>
        <v>100</v>
      </c>
      <c r="Q13" s="15">
        <v>100</v>
      </c>
      <c r="R13" s="15">
        <v>100</v>
      </c>
      <c r="S13" s="15">
        <v>100</v>
      </c>
      <c r="T13" s="14">
        <f>0.3*U13+0.2*V13+0.5*W13</f>
        <v>100</v>
      </c>
      <c r="U13" s="15">
        <v>100</v>
      </c>
      <c r="V13" s="15">
        <v>100</v>
      </c>
      <c r="W13" s="15">
        <v>100</v>
      </c>
    </row>
    <row r="14" spans="1:23" ht="65.099999999999994" customHeight="1" x14ac:dyDescent="0.25">
      <c r="A14" s="16">
        <v>3</v>
      </c>
      <c r="B14" s="17" t="s">
        <v>10</v>
      </c>
      <c r="C14" s="14">
        <f>SUM(D14+H14+L14+P14+T14)/5</f>
        <v>93.139999999999986</v>
      </c>
      <c r="D14" s="14">
        <f>0.3*E14+0.3*F14+0.4*G14</f>
        <v>90.75</v>
      </c>
      <c r="E14" s="15">
        <v>91.7</v>
      </c>
      <c r="F14" s="15">
        <v>80</v>
      </c>
      <c r="G14" s="15">
        <v>98.1</v>
      </c>
      <c r="H14" s="14">
        <f>0.3*I14+0.4*J14+0.3*K14</f>
        <v>99.72999999999999</v>
      </c>
      <c r="I14" s="15">
        <v>100</v>
      </c>
      <c r="J14" s="15">
        <v>100</v>
      </c>
      <c r="K14" s="15">
        <v>99.1</v>
      </c>
      <c r="L14" s="14">
        <f>0.3*M14+0.4*N14+0.3*O14</f>
        <v>75.319999999999993</v>
      </c>
      <c r="M14" s="15">
        <v>40</v>
      </c>
      <c r="N14" s="15">
        <v>83.3</v>
      </c>
      <c r="O14" s="15">
        <v>100</v>
      </c>
      <c r="P14" s="14">
        <f>0.4*Q14+0.4*R14+0.2*S14</f>
        <v>100</v>
      </c>
      <c r="Q14" s="15">
        <v>100</v>
      </c>
      <c r="R14" s="15">
        <v>100</v>
      </c>
      <c r="S14" s="15">
        <v>100</v>
      </c>
      <c r="T14" s="14">
        <f>0.3*U14+0.2*V14+0.5*W14</f>
        <v>99.9</v>
      </c>
      <c r="U14" s="15">
        <v>100</v>
      </c>
      <c r="V14" s="15">
        <v>99.5</v>
      </c>
      <c r="W14" s="15">
        <v>100</v>
      </c>
    </row>
    <row r="15" spans="1:23" ht="65.099999999999994" customHeight="1" x14ac:dyDescent="0.25">
      <c r="A15" s="16">
        <v>5</v>
      </c>
      <c r="B15" s="17" t="s">
        <v>11</v>
      </c>
      <c r="C15" s="14">
        <f>SUM(D15+H15+L15+P15+T15)/5</f>
        <v>88.432000000000002</v>
      </c>
      <c r="D15" s="14">
        <f>0.3*E15+0.3*F15+0.4*G15</f>
        <v>79.91</v>
      </c>
      <c r="E15" s="15">
        <v>77.7</v>
      </c>
      <c r="F15" s="15">
        <v>60</v>
      </c>
      <c r="G15" s="15">
        <v>96.5</v>
      </c>
      <c r="H15" s="14">
        <f>0.3*I15+0.4*J15+0.3*K15</f>
        <v>97.350000000000009</v>
      </c>
      <c r="I15" s="15">
        <v>100</v>
      </c>
      <c r="J15" s="15">
        <v>99.6</v>
      </c>
      <c r="K15" s="15">
        <v>91.7</v>
      </c>
      <c r="L15" s="14">
        <f>0.3*M15+0.4*N15+0.3*O15</f>
        <v>68.819999999999993</v>
      </c>
      <c r="M15" s="15">
        <v>60</v>
      </c>
      <c r="N15" s="15">
        <v>60</v>
      </c>
      <c r="O15" s="15">
        <v>89.4</v>
      </c>
      <c r="P15" s="14">
        <f>0.4*Q15+0.4*R15+0.2*S15</f>
        <v>97.16</v>
      </c>
      <c r="Q15" s="15">
        <v>94.1</v>
      </c>
      <c r="R15" s="15">
        <v>98.8</v>
      </c>
      <c r="S15" s="15">
        <v>100</v>
      </c>
      <c r="T15" s="14">
        <f>0.3*U15+0.2*V15+0.5*W15</f>
        <v>98.92</v>
      </c>
      <c r="U15" s="15">
        <v>100</v>
      </c>
      <c r="V15" s="15">
        <v>94.6</v>
      </c>
      <c r="W15" s="15">
        <v>100</v>
      </c>
    </row>
    <row r="16" spans="1:23" ht="65.099999999999994" customHeight="1" x14ac:dyDescent="0.25">
      <c r="A16" s="16">
        <v>4</v>
      </c>
      <c r="B16" s="17" t="s">
        <v>12</v>
      </c>
      <c r="C16" s="14">
        <f>SUM(D16+H16+L16+P16+T16)/5</f>
        <v>88.981999999999999</v>
      </c>
      <c r="D16" s="14">
        <f>0.3*E16+0.3*F16+0.4*G16</f>
        <v>91.31</v>
      </c>
      <c r="E16" s="15">
        <v>91.7</v>
      </c>
      <c r="F16" s="15">
        <v>80</v>
      </c>
      <c r="G16" s="15">
        <v>99.5</v>
      </c>
      <c r="H16" s="14">
        <f>0.3*I16+0.4*J16+0.3*K16</f>
        <v>99.2</v>
      </c>
      <c r="I16" s="15">
        <v>100</v>
      </c>
      <c r="J16" s="15">
        <v>99.2</v>
      </c>
      <c r="K16" s="15">
        <v>98.4</v>
      </c>
      <c r="L16" s="14">
        <f>0.3*M16+0.4*N16+0.3*O16</f>
        <v>56</v>
      </c>
      <c r="M16" s="15">
        <v>20</v>
      </c>
      <c r="N16" s="15">
        <v>50</v>
      </c>
      <c r="O16" s="15">
        <v>100</v>
      </c>
      <c r="P16" s="14">
        <f>0.4*Q16+0.4*R16+0.2*S16</f>
        <v>99.68</v>
      </c>
      <c r="Q16" s="15">
        <v>100</v>
      </c>
      <c r="R16" s="15">
        <v>99.2</v>
      </c>
      <c r="S16" s="15">
        <v>100</v>
      </c>
      <c r="T16" s="14">
        <f>0.3*U16+0.2*V16+0.5*W16</f>
        <v>98.72</v>
      </c>
      <c r="U16" s="15">
        <v>97.6</v>
      </c>
      <c r="V16" s="15">
        <v>99.2</v>
      </c>
      <c r="W16" s="15">
        <v>99.2</v>
      </c>
    </row>
    <row r="17" spans="1:23" ht="65.099999999999994" customHeight="1" x14ac:dyDescent="0.25">
      <c r="A17" s="16">
        <v>6</v>
      </c>
      <c r="B17" s="17" t="s">
        <v>13</v>
      </c>
      <c r="C17" s="14">
        <f>SUM(D17+H17+L17+P17+T17)/5</f>
        <v>90.378</v>
      </c>
      <c r="D17" s="14">
        <f>0.3*E17+0.3*F17+0.4*G17</f>
        <v>89.83</v>
      </c>
      <c r="E17" s="15">
        <v>86.1</v>
      </c>
      <c r="F17" s="15">
        <v>80</v>
      </c>
      <c r="G17" s="15">
        <v>100</v>
      </c>
      <c r="H17" s="14">
        <f>0.3*I17+0.4*J17+0.3*K17</f>
        <v>98.740000000000009</v>
      </c>
      <c r="I17" s="15">
        <v>100</v>
      </c>
      <c r="J17" s="15">
        <v>99.4</v>
      </c>
      <c r="K17" s="15">
        <v>96.6</v>
      </c>
      <c r="L17" s="14">
        <f>0.3*M17+0.4*N17+0.3*O17</f>
        <v>64.759999999999991</v>
      </c>
      <c r="M17" s="15">
        <v>10</v>
      </c>
      <c r="N17" s="15">
        <v>80</v>
      </c>
      <c r="O17" s="15">
        <v>99.2</v>
      </c>
      <c r="P17" s="14">
        <f>0.4*Q17+0.4*R17+0.2*S17</f>
        <v>99.360000000000014</v>
      </c>
      <c r="Q17" s="15">
        <v>99</v>
      </c>
      <c r="R17" s="15">
        <v>99.4</v>
      </c>
      <c r="S17" s="15">
        <v>100</v>
      </c>
      <c r="T17" s="14">
        <f>0.3*U17+0.2*V17+0.5*W17</f>
        <v>99.2</v>
      </c>
      <c r="U17" s="15">
        <v>99</v>
      </c>
      <c r="V17" s="15">
        <v>99</v>
      </c>
      <c r="W17" s="15">
        <v>99.4</v>
      </c>
    </row>
    <row r="18" spans="1:23" ht="65.099999999999994" customHeight="1" x14ac:dyDescent="0.25">
      <c r="A18" s="16">
        <v>7</v>
      </c>
      <c r="B18" s="17" t="s">
        <v>14</v>
      </c>
      <c r="C18" s="14">
        <f>SUM(D18+H18+L18+P18+T18)/5</f>
        <v>86.444000000000017</v>
      </c>
      <c r="D18" s="14">
        <f>0.3*E18+0.3*F18+0.4*G18</f>
        <v>86.94</v>
      </c>
      <c r="E18" s="15">
        <v>77.8</v>
      </c>
      <c r="F18" s="15">
        <v>80</v>
      </c>
      <c r="G18" s="15">
        <v>99</v>
      </c>
      <c r="H18" s="14">
        <f>0.3*I18+0.4*J18+0.3*K18</f>
        <v>94.280000000000015</v>
      </c>
      <c r="I18" s="15">
        <v>100</v>
      </c>
      <c r="J18" s="15">
        <v>90.2</v>
      </c>
      <c r="K18" s="15">
        <v>94</v>
      </c>
      <c r="L18" s="14">
        <f>0.3*M18+0.4*N18+0.3*O18</f>
        <v>54</v>
      </c>
      <c r="M18" s="15">
        <v>0</v>
      </c>
      <c r="N18" s="15">
        <v>60</v>
      </c>
      <c r="O18" s="15">
        <v>100</v>
      </c>
      <c r="P18" s="14">
        <f>0.4*Q18+0.4*R18+0.2*S18</f>
        <v>97.460000000000008</v>
      </c>
      <c r="Q18" s="15">
        <v>95.7</v>
      </c>
      <c r="R18" s="15">
        <v>99.1</v>
      </c>
      <c r="S18" s="15">
        <v>97.7</v>
      </c>
      <c r="T18" s="14">
        <f>0.3*U18+0.2*V18+0.5*W18</f>
        <v>99.54</v>
      </c>
      <c r="U18" s="15">
        <v>100</v>
      </c>
      <c r="V18" s="15">
        <v>97.7</v>
      </c>
      <c r="W18" s="15">
        <v>100</v>
      </c>
    </row>
    <row r="19" spans="1:23" ht="65.099999999999994" customHeight="1" x14ac:dyDescent="0.25">
      <c r="A19" s="16">
        <v>8</v>
      </c>
      <c r="B19" s="17" t="s">
        <v>15</v>
      </c>
      <c r="C19" s="14">
        <f>SUM(D19+H19+L19+P19+T19)/5</f>
        <v>88.022000000000006</v>
      </c>
      <c r="D19" s="14">
        <f>0.3*E19+0.3*F19+0.4*G19</f>
        <v>88.11</v>
      </c>
      <c r="E19" s="15">
        <v>88.9</v>
      </c>
      <c r="F19" s="15">
        <v>80</v>
      </c>
      <c r="G19" s="15">
        <v>93.6</v>
      </c>
      <c r="H19" s="14">
        <f>0.3*I19+0.4*J19+0.3*K19</f>
        <v>100</v>
      </c>
      <c r="I19" s="15">
        <v>100</v>
      </c>
      <c r="J19" s="15">
        <v>100</v>
      </c>
      <c r="K19" s="15">
        <v>100</v>
      </c>
      <c r="L19" s="14">
        <f>0.3*M19+0.4*N19+0.3*O19</f>
        <v>52</v>
      </c>
      <c r="M19" s="15">
        <v>20</v>
      </c>
      <c r="N19" s="15">
        <v>40</v>
      </c>
      <c r="O19" s="15">
        <v>100</v>
      </c>
      <c r="P19" s="14">
        <f>0.4*Q19+0.4*R19+0.2*S19</f>
        <v>100</v>
      </c>
      <c r="Q19" s="15">
        <v>100</v>
      </c>
      <c r="R19" s="15">
        <v>100</v>
      </c>
      <c r="S19" s="15">
        <v>100</v>
      </c>
      <c r="T19" s="14">
        <f>0.3*U19+0.2*V19+0.5*W19</f>
        <v>100</v>
      </c>
      <c r="U19" s="15">
        <v>100</v>
      </c>
      <c r="V19" s="15">
        <v>100</v>
      </c>
      <c r="W19" s="15">
        <v>100</v>
      </c>
    </row>
    <row r="20" spans="1:23" ht="65.099999999999994" customHeight="1" x14ac:dyDescent="0.25">
      <c r="A20" s="16">
        <v>9</v>
      </c>
      <c r="B20" s="17" t="s">
        <v>16</v>
      </c>
      <c r="C20" s="14">
        <f>SUM(D20+H20+L20+P20+T20)/5</f>
        <v>93.268000000000001</v>
      </c>
      <c r="D20" s="14">
        <f>0.3*E20+0.3*F20+0.4*G20</f>
        <v>93.55</v>
      </c>
      <c r="E20" s="15">
        <v>83.3</v>
      </c>
      <c r="F20" s="15">
        <v>100</v>
      </c>
      <c r="G20" s="15">
        <v>96.4</v>
      </c>
      <c r="H20" s="14">
        <f>0.3*I20+0.4*J20+0.3*K20</f>
        <v>93.610000000000014</v>
      </c>
      <c r="I20" s="15">
        <v>100</v>
      </c>
      <c r="J20" s="15">
        <v>91</v>
      </c>
      <c r="K20" s="15">
        <v>90.7</v>
      </c>
      <c r="L20" s="14">
        <f>0.3*M20+0.4*N20+0.3*O20</f>
        <v>82.679999999999993</v>
      </c>
      <c r="M20" s="15">
        <v>100</v>
      </c>
      <c r="N20" s="15">
        <v>60</v>
      </c>
      <c r="O20" s="15">
        <v>95.6</v>
      </c>
      <c r="P20" s="14">
        <f>0.4*Q20+0.4*R20+0.2*S20</f>
        <v>99.100000000000023</v>
      </c>
      <c r="Q20" s="15">
        <v>98.8</v>
      </c>
      <c r="R20" s="15">
        <v>99.2</v>
      </c>
      <c r="S20" s="15">
        <v>99.5</v>
      </c>
      <c r="T20" s="14">
        <f>0.3*U20+0.2*V20+0.5*W20</f>
        <v>97.4</v>
      </c>
      <c r="U20" s="15">
        <v>98.4</v>
      </c>
      <c r="V20" s="15">
        <v>91.4</v>
      </c>
      <c r="W20" s="15">
        <v>99.2</v>
      </c>
    </row>
    <row r="21" spans="1:23" ht="65.099999999999994" customHeight="1" x14ac:dyDescent="0.25">
      <c r="A21" s="16">
        <v>10</v>
      </c>
      <c r="B21" s="17" t="s">
        <v>17</v>
      </c>
      <c r="C21" s="14">
        <f>SUM(D21+H21+L21+P21+T21)/5</f>
        <v>86.302000000000007</v>
      </c>
      <c r="D21" s="14">
        <f>0.3*E21+0.3*F21+0.4*G21</f>
        <v>96.070000000000007</v>
      </c>
      <c r="E21" s="15">
        <v>88.9</v>
      </c>
      <c r="F21" s="15">
        <v>100</v>
      </c>
      <c r="G21" s="15">
        <v>98.5</v>
      </c>
      <c r="H21" s="14">
        <f>0.3*I21+0.4*J21+0.3*K21</f>
        <v>91.72</v>
      </c>
      <c r="I21" s="15">
        <v>83.3</v>
      </c>
      <c r="J21" s="15">
        <v>97.6</v>
      </c>
      <c r="K21" s="15">
        <v>92.3</v>
      </c>
      <c r="L21" s="14">
        <f>0.3*M21+0.4*N21+0.3*O21</f>
        <v>50.5</v>
      </c>
      <c r="M21" s="15">
        <v>40</v>
      </c>
      <c r="N21" s="15">
        <v>40</v>
      </c>
      <c r="O21" s="15">
        <v>75</v>
      </c>
      <c r="P21" s="14">
        <f>0.4*Q21+0.4*R21+0.2*S21</f>
        <v>96.18</v>
      </c>
      <c r="Q21" s="15">
        <v>98.8</v>
      </c>
      <c r="R21" s="15">
        <v>91.9</v>
      </c>
      <c r="S21" s="15">
        <v>99.5</v>
      </c>
      <c r="T21" s="14">
        <f>0.3*U21+0.2*V21+0.5*W21</f>
        <v>97.04</v>
      </c>
      <c r="U21" s="15">
        <v>97.2</v>
      </c>
      <c r="V21" s="15">
        <v>94.4</v>
      </c>
      <c r="W21" s="15">
        <v>98</v>
      </c>
    </row>
    <row r="22" spans="1:23" ht="65.099999999999994" customHeight="1" x14ac:dyDescent="0.25">
      <c r="A22" s="16">
        <v>11</v>
      </c>
      <c r="B22" s="17" t="s">
        <v>18</v>
      </c>
      <c r="C22" s="14">
        <f>SUM(D22+H22+L22+P22+T22)/5</f>
        <v>96.933999999999997</v>
      </c>
      <c r="D22" s="14">
        <f>0.3*E22+0.3*F22+0.4*G22</f>
        <v>84.67</v>
      </c>
      <c r="E22" s="15">
        <v>88.9</v>
      </c>
      <c r="F22" s="15">
        <v>60</v>
      </c>
      <c r="G22" s="15">
        <v>100</v>
      </c>
      <c r="H22" s="14">
        <f>0.3*I22+0.4*J22+0.3*K22</f>
        <v>100</v>
      </c>
      <c r="I22" s="15">
        <v>100</v>
      </c>
      <c r="J22" s="15">
        <v>100</v>
      </c>
      <c r="K22" s="15">
        <v>100</v>
      </c>
      <c r="L22" s="14">
        <f>0.3*M22+0.4*N22+0.3*O22</f>
        <v>100</v>
      </c>
      <c r="M22" s="15">
        <v>100</v>
      </c>
      <c r="N22" s="15">
        <v>100</v>
      </c>
      <c r="O22" s="15">
        <v>100</v>
      </c>
      <c r="P22" s="14">
        <f>0.4*Q22+0.4*R22+0.2*S22</f>
        <v>100</v>
      </c>
      <c r="Q22" s="15">
        <v>100</v>
      </c>
      <c r="R22" s="15">
        <v>100</v>
      </c>
      <c r="S22" s="15">
        <v>100</v>
      </c>
      <c r="T22" s="14">
        <f>0.3*U22+0.2*V22+0.5*W22</f>
        <v>100</v>
      </c>
      <c r="U22" s="15">
        <v>100</v>
      </c>
      <c r="V22" s="15">
        <v>100</v>
      </c>
      <c r="W22" s="15">
        <v>100</v>
      </c>
    </row>
    <row r="23" spans="1:23" ht="65.099999999999994" customHeight="1" x14ac:dyDescent="0.25">
      <c r="A23" s="16">
        <v>12</v>
      </c>
      <c r="B23" s="17" t="s">
        <v>19</v>
      </c>
      <c r="C23" s="14">
        <f>SUM(D23+H23+L23+P23+T23)/5</f>
        <v>88.261999999999986</v>
      </c>
      <c r="D23" s="14">
        <f>0.3*E23+0.3*F23+0.4*G23</f>
        <v>91.6</v>
      </c>
      <c r="E23" s="15">
        <v>97.2</v>
      </c>
      <c r="F23" s="15">
        <v>80</v>
      </c>
      <c r="G23" s="15">
        <v>96.1</v>
      </c>
      <c r="H23" s="14">
        <f>0.3*I23+0.4*J23+0.3*K23</f>
        <v>95.36999999999999</v>
      </c>
      <c r="I23" s="15">
        <v>100</v>
      </c>
      <c r="J23" s="15">
        <v>99</v>
      </c>
      <c r="K23" s="15">
        <v>85.9</v>
      </c>
      <c r="L23" s="14">
        <f>0.3*M23+0.4*N23+0.3*O23</f>
        <v>56.73</v>
      </c>
      <c r="M23" s="15">
        <v>20</v>
      </c>
      <c r="N23" s="15">
        <v>60</v>
      </c>
      <c r="O23" s="15">
        <v>89.1</v>
      </c>
      <c r="P23" s="14">
        <f>0.4*Q23+0.4*R23+0.2*S23</f>
        <v>99.5</v>
      </c>
      <c r="Q23" s="15">
        <v>99.3</v>
      </c>
      <c r="R23" s="15">
        <v>99.7</v>
      </c>
      <c r="S23" s="15">
        <v>99.5</v>
      </c>
      <c r="T23" s="14">
        <f>0.3*U23+0.2*V23+0.5*W23</f>
        <v>98.11</v>
      </c>
      <c r="U23" s="15">
        <v>98.7</v>
      </c>
      <c r="V23" s="15">
        <v>95</v>
      </c>
      <c r="W23" s="15">
        <v>99</v>
      </c>
    </row>
    <row r="24" spans="1:23" ht="65.099999999999994" customHeight="1" x14ac:dyDescent="0.25">
      <c r="A24" s="16">
        <v>13</v>
      </c>
      <c r="B24" s="17" t="s">
        <v>20</v>
      </c>
      <c r="C24" s="14">
        <f>SUM(D24+H24+L24+P24+T24)/5</f>
        <v>92.677999999999997</v>
      </c>
      <c r="D24" s="14">
        <f>0.3*E24+0.3*F24+0.4*G24</f>
        <v>91.390000000000015</v>
      </c>
      <c r="E24" s="15">
        <v>91.7</v>
      </c>
      <c r="F24" s="15">
        <v>80</v>
      </c>
      <c r="G24" s="15">
        <v>99.7</v>
      </c>
      <c r="H24" s="14">
        <f>0.3*I24+0.4*J24+0.3*K24</f>
        <v>100</v>
      </c>
      <c r="I24" s="15">
        <v>100</v>
      </c>
      <c r="J24" s="15">
        <v>100</v>
      </c>
      <c r="K24" s="15">
        <v>100</v>
      </c>
      <c r="L24" s="14">
        <f>0.3*M24+0.4*N24+0.3*O24</f>
        <v>72</v>
      </c>
      <c r="M24" s="15">
        <v>60</v>
      </c>
      <c r="N24" s="15">
        <v>60</v>
      </c>
      <c r="O24" s="15">
        <v>100</v>
      </c>
      <c r="P24" s="14">
        <f>0.4*Q24+0.4*R24+0.2*S24</f>
        <v>100</v>
      </c>
      <c r="Q24" s="15">
        <v>100</v>
      </c>
      <c r="R24" s="15">
        <v>100</v>
      </c>
      <c r="S24" s="15">
        <v>100</v>
      </c>
      <c r="T24" s="14">
        <f>0.3*U24+0.2*V24+0.5*W24</f>
        <v>100</v>
      </c>
      <c r="U24" s="15">
        <v>100</v>
      </c>
      <c r="V24" s="15">
        <v>100</v>
      </c>
      <c r="W24" s="15">
        <v>100</v>
      </c>
    </row>
    <row r="25" spans="1:23" ht="65.099999999999994" customHeight="1" x14ac:dyDescent="0.25">
      <c r="A25" s="16">
        <v>14</v>
      </c>
      <c r="B25" s="17" t="s">
        <v>21</v>
      </c>
      <c r="C25" s="14">
        <f>SUM(D25+H25+L25+P25+T25)/5</f>
        <v>89.084000000000003</v>
      </c>
      <c r="D25" s="14">
        <f>0.3*E25+0.3*F25+0.4*G25</f>
        <v>83.75</v>
      </c>
      <c r="E25" s="15">
        <v>86.1</v>
      </c>
      <c r="F25" s="15">
        <v>60</v>
      </c>
      <c r="G25" s="15">
        <v>99.8</v>
      </c>
      <c r="H25" s="14">
        <f>0.3*I25+0.4*J25+0.3*K25</f>
        <v>100</v>
      </c>
      <c r="I25" s="15">
        <v>100</v>
      </c>
      <c r="J25" s="15">
        <v>100</v>
      </c>
      <c r="K25" s="15">
        <v>100</v>
      </c>
      <c r="L25" s="14">
        <f>0.3*M25+0.4*N25+0.3*O25</f>
        <v>61.67</v>
      </c>
      <c r="M25" s="15">
        <v>80</v>
      </c>
      <c r="N25" s="15">
        <v>20</v>
      </c>
      <c r="O25" s="15">
        <v>98.9</v>
      </c>
      <c r="P25" s="14">
        <f>0.4*Q25+0.4*R25+0.2*S25</f>
        <v>100</v>
      </c>
      <c r="Q25" s="15">
        <v>100</v>
      </c>
      <c r="R25" s="15">
        <v>100</v>
      </c>
      <c r="S25" s="15">
        <v>100</v>
      </c>
      <c r="T25" s="14">
        <f>0.3*U25+0.2*V25+0.5*W25</f>
        <v>100</v>
      </c>
      <c r="U25" s="15">
        <v>100</v>
      </c>
      <c r="V25" s="15">
        <v>100</v>
      </c>
      <c r="W25" s="15">
        <v>100</v>
      </c>
    </row>
    <row r="26" spans="1:23" ht="65.099999999999994" customHeight="1" x14ac:dyDescent="0.25">
      <c r="A26" s="16">
        <v>15</v>
      </c>
      <c r="B26" s="17" t="s">
        <v>22</v>
      </c>
      <c r="C26" s="14">
        <f>SUM(D26+H26+L26+P26+T26)/5</f>
        <v>92.426000000000002</v>
      </c>
      <c r="D26" s="14">
        <f>0.3*E26+0.3*F26+0.4*G26</f>
        <v>92.32</v>
      </c>
      <c r="E26" s="15">
        <v>94.4</v>
      </c>
      <c r="F26" s="15">
        <v>80</v>
      </c>
      <c r="G26" s="15">
        <v>100</v>
      </c>
      <c r="H26" s="14">
        <f>0.3*I26+0.4*J26+0.3*K26</f>
        <v>97.309999999999988</v>
      </c>
      <c r="I26" s="15">
        <v>100</v>
      </c>
      <c r="J26" s="15">
        <v>98.3</v>
      </c>
      <c r="K26" s="15">
        <v>93.3</v>
      </c>
      <c r="L26" s="14">
        <f>0.3*M26+0.4*N26+0.3*O26</f>
        <v>75.489999999999995</v>
      </c>
      <c r="M26" s="15">
        <v>100</v>
      </c>
      <c r="N26" s="15">
        <v>40</v>
      </c>
      <c r="O26" s="15">
        <v>98.3</v>
      </c>
      <c r="P26" s="14">
        <f>0.4*Q26+0.4*R26+0.2*S26</f>
        <v>98.7</v>
      </c>
      <c r="Q26" s="15">
        <v>99.2</v>
      </c>
      <c r="R26" s="15">
        <v>98.3</v>
      </c>
      <c r="S26" s="15">
        <v>98.5</v>
      </c>
      <c r="T26" s="14">
        <f>0.3*U26+0.2*V26+0.5*W26</f>
        <v>98.31</v>
      </c>
      <c r="U26" s="15">
        <v>97.1</v>
      </c>
      <c r="V26" s="15">
        <v>97.9</v>
      </c>
      <c r="W26" s="15">
        <v>99.2</v>
      </c>
    </row>
    <row r="27" spans="1:23" ht="65.099999999999994" customHeight="1" x14ac:dyDescent="0.25">
      <c r="A27" s="16">
        <v>16</v>
      </c>
      <c r="B27" s="17" t="s">
        <v>23</v>
      </c>
      <c r="C27" s="14">
        <f>SUM(D27+H27+L27+P27+T27)/5</f>
        <v>92.843999999999994</v>
      </c>
      <c r="D27" s="14">
        <f>0.3*E27+0.3*F27+0.4*G27</f>
        <v>90.67</v>
      </c>
      <c r="E27" s="15">
        <v>88.9</v>
      </c>
      <c r="F27" s="15">
        <v>80</v>
      </c>
      <c r="G27" s="15">
        <v>100</v>
      </c>
      <c r="H27" s="14">
        <f>0.3*I27+0.4*J27+0.3*K27</f>
        <v>100</v>
      </c>
      <c r="I27" s="15">
        <v>100</v>
      </c>
      <c r="J27" s="15">
        <v>100</v>
      </c>
      <c r="K27" s="15">
        <v>100</v>
      </c>
      <c r="L27" s="14">
        <f>0.3*M27+0.4*N27+0.3*O27</f>
        <v>73.72999999999999</v>
      </c>
      <c r="M27" s="15">
        <v>83.3</v>
      </c>
      <c r="N27" s="15">
        <v>50</v>
      </c>
      <c r="O27" s="15">
        <v>95.8</v>
      </c>
      <c r="P27" s="14">
        <f>0.4*Q27+0.4*R27+0.2*S27</f>
        <v>100</v>
      </c>
      <c r="Q27" s="15">
        <v>100</v>
      </c>
      <c r="R27" s="15">
        <v>100</v>
      </c>
      <c r="S27" s="15">
        <v>100</v>
      </c>
      <c r="T27" s="14">
        <f>0.3*U27+0.2*V27+0.5*W27</f>
        <v>99.82</v>
      </c>
      <c r="U27" s="15">
        <v>99.4</v>
      </c>
      <c r="V27" s="15">
        <v>100</v>
      </c>
      <c r="W27" s="15">
        <v>100</v>
      </c>
    </row>
    <row r="28" spans="1:23" ht="65.099999999999994" customHeight="1" x14ac:dyDescent="0.25">
      <c r="A28" s="16">
        <v>17</v>
      </c>
      <c r="B28" s="17" t="s">
        <v>24</v>
      </c>
      <c r="C28" s="14">
        <f>SUM(D28+H28+L28+P28+T28)/5</f>
        <v>89.070000000000007</v>
      </c>
      <c r="D28" s="14">
        <f>0.3*E28+0.3*F28+0.4*G28</f>
        <v>85.44</v>
      </c>
      <c r="E28" s="15">
        <v>94.4</v>
      </c>
      <c r="F28" s="15">
        <v>60</v>
      </c>
      <c r="G28" s="15">
        <v>97.8</v>
      </c>
      <c r="H28" s="14">
        <f>0.3*I28+0.4*J28+0.3*K28</f>
        <v>94.99</v>
      </c>
      <c r="I28" s="15">
        <v>83.3</v>
      </c>
      <c r="J28" s="15">
        <v>100</v>
      </c>
      <c r="K28" s="15">
        <v>100</v>
      </c>
      <c r="L28" s="14">
        <f>0.3*M28+0.4*N28+0.3*O28</f>
        <v>66</v>
      </c>
      <c r="M28" s="15">
        <v>40</v>
      </c>
      <c r="N28" s="15">
        <v>60</v>
      </c>
      <c r="O28" s="15">
        <v>100</v>
      </c>
      <c r="P28" s="14">
        <f>0.4*Q28+0.4*R28+0.2*S28</f>
        <v>99.5</v>
      </c>
      <c r="Q28" s="15">
        <v>100</v>
      </c>
      <c r="R28" s="15">
        <v>99.1</v>
      </c>
      <c r="S28" s="15">
        <v>99.3</v>
      </c>
      <c r="T28" s="14">
        <f>0.3*U28+0.2*V28+0.5*W28</f>
        <v>99.42</v>
      </c>
      <c r="U28" s="15">
        <v>99.5</v>
      </c>
      <c r="V28" s="15">
        <v>99.1</v>
      </c>
      <c r="W28" s="15">
        <v>99.5</v>
      </c>
    </row>
    <row r="29" spans="1:23" ht="65.099999999999994" customHeight="1" x14ac:dyDescent="0.25">
      <c r="A29" s="16">
        <v>18</v>
      </c>
      <c r="B29" s="17" t="s">
        <v>25</v>
      </c>
      <c r="C29" s="14">
        <f>SUM(D29+H29+L29+P29+T29)/5</f>
        <v>93.671999999999997</v>
      </c>
      <c r="D29" s="14">
        <f>0.3*E29+0.3*F29+0.4*G29</f>
        <v>99.92</v>
      </c>
      <c r="E29" s="15">
        <v>100</v>
      </c>
      <c r="F29" s="15">
        <v>100</v>
      </c>
      <c r="G29" s="15">
        <v>99.8</v>
      </c>
      <c r="H29" s="14">
        <f>0.3*I29+0.4*J29+0.3*K29</f>
        <v>99.82</v>
      </c>
      <c r="I29" s="15">
        <v>100</v>
      </c>
      <c r="J29" s="15">
        <v>100</v>
      </c>
      <c r="K29" s="15">
        <v>99.4</v>
      </c>
      <c r="L29" s="14">
        <f>0.3*M29+0.4*N29+0.3*O29</f>
        <v>70</v>
      </c>
      <c r="M29" s="15">
        <v>80</v>
      </c>
      <c r="N29" s="15">
        <v>40</v>
      </c>
      <c r="O29" s="15">
        <v>100</v>
      </c>
      <c r="P29" s="14">
        <f>0.4*Q29+0.4*R29+0.2*S29</f>
        <v>98.9</v>
      </c>
      <c r="Q29" s="15">
        <v>100</v>
      </c>
      <c r="R29" s="15">
        <v>100</v>
      </c>
      <c r="S29" s="15">
        <v>94.5</v>
      </c>
      <c r="T29" s="14">
        <f>0.3*U29+0.2*V29+0.5*W29</f>
        <v>99.72</v>
      </c>
      <c r="U29" s="15">
        <v>99.6</v>
      </c>
      <c r="V29" s="15">
        <v>99.2</v>
      </c>
      <c r="W29" s="15">
        <v>100</v>
      </c>
    </row>
    <row r="30" spans="1:23" ht="65.099999999999994" customHeight="1" x14ac:dyDescent="0.25">
      <c r="A30" s="16">
        <v>19</v>
      </c>
      <c r="B30" s="17" t="s">
        <v>26</v>
      </c>
      <c r="C30" s="14">
        <f>SUM(D30+H30+L30+P30+T30)/5</f>
        <v>87.888000000000005</v>
      </c>
      <c r="D30" s="14">
        <f>0.3*E30+0.3*F30+0.4*G30</f>
        <v>88.47</v>
      </c>
      <c r="E30" s="15">
        <v>83.3</v>
      </c>
      <c r="F30" s="15">
        <v>80</v>
      </c>
      <c r="G30" s="15">
        <v>98.7</v>
      </c>
      <c r="H30" s="14">
        <f>0.3*I30+0.4*J30+0.3*K30</f>
        <v>97.84</v>
      </c>
      <c r="I30" s="15">
        <v>100</v>
      </c>
      <c r="J30" s="15">
        <v>100</v>
      </c>
      <c r="K30" s="15">
        <v>92.8</v>
      </c>
      <c r="L30" s="14">
        <f>0.3*M30+0.4*N30+0.3*O30</f>
        <v>56.25</v>
      </c>
      <c r="M30" s="15">
        <v>20</v>
      </c>
      <c r="N30" s="15">
        <v>60</v>
      </c>
      <c r="O30" s="15">
        <v>87.5</v>
      </c>
      <c r="P30" s="14">
        <f>0.4*Q30+0.4*R30+0.2*S30</f>
        <v>100</v>
      </c>
      <c r="Q30" s="15">
        <v>100</v>
      </c>
      <c r="R30" s="15">
        <v>100</v>
      </c>
      <c r="S30" s="15">
        <v>100</v>
      </c>
      <c r="T30" s="14">
        <f>0.3*U30+0.2*V30+0.5*W30</f>
        <v>96.88</v>
      </c>
      <c r="U30" s="15">
        <v>97</v>
      </c>
      <c r="V30" s="15">
        <v>93.9</v>
      </c>
      <c r="W30" s="15">
        <v>98</v>
      </c>
    </row>
    <row r="31" spans="1:23" ht="65.099999999999994" customHeight="1" x14ac:dyDescent="0.25">
      <c r="A31" s="16">
        <v>20</v>
      </c>
      <c r="B31" s="17" t="s">
        <v>27</v>
      </c>
      <c r="C31" s="14">
        <f>SUM(D31+H31+L31+P31+T31)/5</f>
        <v>88.27000000000001</v>
      </c>
      <c r="D31" s="14">
        <f>0.3*E31+0.3*F31+0.4*G31</f>
        <v>89.83</v>
      </c>
      <c r="E31" s="15">
        <v>86.1</v>
      </c>
      <c r="F31" s="15">
        <v>80</v>
      </c>
      <c r="G31" s="15">
        <v>100</v>
      </c>
      <c r="H31" s="14">
        <f>0.3*I31+0.4*J31+0.3*K31</f>
        <v>99.82</v>
      </c>
      <c r="I31" s="15">
        <v>100</v>
      </c>
      <c r="J31" s="15">
        <v>100</v>
      </c>
      <c r="K31" s="15">
        <v>99.4</v>
      </c>
      <c r="L31" s="14">
        <f>0.3*M31+0.4*N31+0.3*O31</f>
        <v>52.010000000000005</v>
      </c>
      <c r="M31" s="15">
        <v>20</v>
      </c>
      <c r="N31" s="15">
        <v>50</v>
      </c>
      <c r="O31" s="15">
        <v>86.7</v>
      </c>
      <c r="P31" s="14">
        <f>0.4*Q31+0.4*R31+0.2*S31</f>
        <v>99.84</v>
      </c>
      <c r="Q31" s="15">
        <v>100</v>
      </c>
      <c r="R31" s="15">
        <v>100</v>
      </c>
      <c r="S31" s="15">
        <v>99.2</v>
      </c>
      <c r="T31" s="14">
        <f>0.3*U31+0.2*V31+0.5*W31</f>
        <v>99.85</v>
      </c>
      <c r="U31" s="15">
        <v>99.7</v>
      </c>
      <c r="V31" s="15">
        <v>99.7</v>
      </c>
      <c r="W31" s="15">
        <v>100</v>
      </c>
    </row>
    <row r="32" spans="1:23" ht="65.099999999999994" customHeight="1" x14ac:dyDescent="0.25">
      <c r="A32" s="16">
        <v>21</v>
      </c>
      <c r="B32" s="17" t="s">
        <v>28</v>
      </c>
      <c r="C32" s="14">
        <f>SUM(D32+H32+L32+P32+T32)/5</f>
        <v>84.468000000000004</v>
      </c>
      <c r="D32" s="14">
        <f>0.3*E32+0.3*F32+0.4*G32</f>
        <v>86.32</v>
      </c>
      <c r="E32" s="15">
        <v>94.4</v>
      </c>
      <c r="F32" s="15">
        <v>60</v>
      </c>
      <c r="G32" s="15">
        <v>100</v>
      </c>
      <c r="H32" s="14">
        <f>0.3*I32+0.4*J32+0.3*K32</f>
        <v>95.02000000000001</v>
      </c>
      <c r="I32" s="15">
        <v>100</v>
      </c>
      <c r="J32" s="15">
        <v>93.4</v>
      </c>
      <c r="K32" s="15">
        <v>92.2</v>
      </c>
      <c r="L32" s="14">
        <f>0.3*M32+0.4*N32+0.3*O32</f>
        <v>56</v>
      </c>
      <c r="M32" s="15">
        <v>20</v>
      </c>
      <c r="N32" s="15">
        <v>50</v>
      </c>
      <c r="O32" s="15">
        <v>100</v>
      </c>
      <c r="P32" s="14">
        <f>0.4*Q32+0.4*R32+0.2*S32</f>
        <v>97.000000000000014</v>
      </c>
      <c r="Q32" s="15">
        <v>98.4</v>
      </c>
      <c r="R32" s="15">
        <v>98.4</v>
      </c>
      <c r="S32" s="15">
        <v>91.4</v>
      </c>
      <c r="T32" s="14">
        <f>0.3*U32+0.2*V32+0.5*W32</f>
        <v>88</v>
      </c>
      <c r="U32" s="15">
        <v>76.599999999999994</v>
      </c>
      <c r="V32" s="15">
        <v>90.6</v>
      </c>
      <c r="W32" s="15">
        <v>93.8</v>
      </c>
    </row>
    <row r="33" spans="20:20" ht="15.75" customHeight="1" x14ac:dyDescent="0.25">
      <c r="T33" s="9"/>
    </row>
    <row r="34" spans="20:20" ht="15.75" customHeight="1" x14ac:dyDescent="0.25">
      <c r="T34" s="9"/>
    </row>
  </sheetData>
  <autoFilter ref="A11:W11"/>
  <mergeCells count="13">
    <mergeCell ref="T9:W9"/>
    <mergeCell ref="L8:O8"/>
    <mergeCell ref="L9:O9"/>
    <mergeCell ref="D9:G9"/>
    <mergeCell ref="H8:K8"/>
    <mergeCell ref="H9:K9"/>
    <mergeCell ref="T8:W8"/>
    <mergeCell ref="D8:G8"/>
    <mergeCell ref="P9:S9"/>
    <mergeCell ref="P8:S8"/>
    <mergeCell ref="C8:C10"/>
    <mergeCell ref="A7:A10"/>
    <mergeCell ref="B7:B10"/>
  </mergeCells>
  <hyperlinks>
    <hyperlink ref="B28" r:id="rId1" tooltip="ГКУ СО КО &quot;Калужский областной социальный центр по оказанию помощи лицам без определенного места жительства&quot; " display="http://admoblkaluga.ru/sub/minsocial/podvuch/poghylye/bomg.php"/>
  </hyperlinks>
  <pageMargins left="0.7" right="0.7" top="0.75" bottom="0.75" header="0.3" footer="0.3"/>
  <pageSetup paperSize="9" scale="26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2016-12-09T06:00:47Z</cp:lastPrinted>
  <dcterms:created xsi:type="dcterms:W3CDTF">2016-12-08T07:56:39Z</dcterms:created>
  <dcterms:modified xsi:type="dcterms:W3CDTF">2019-09-10T10:06:00Z</dcterms:modified>
</cp:coreProperties>
</file>